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<sst xmlns="http://schemas.openxmlformats.org/spreadsheetml/2006/main" count="95" uniqueCount="48">
  <si>
    <t>Part Family</t>
  </si>
  <si>
    <t>Line Item</t>
  </si>
  <si>
    <t>Part</t>
  </si>
  <si>
    <t>Qty.</t>
  </si>
  <si>
    <t>Vendor</t>
  </si>
  <si>
    <t>Part Num. / SKU</t>
  </si>
  <si>
    <t>Link</t>
  </si>
  <si>
    <t>Cost (USD)</t>
  </si>
  <si>
    <t>Hours</t>
  </si>
  <si>
    <t>Labor Cost</t>
  </si>
  <si>
    <t>Maturity</t>
  </si>
  <si>
    <t>Shoulder w/ Mounts</t>
  </si>
  <si>
    <t>Carbon Fiber Nylon Filament</t>
  </si>
  <si>
    <t>3dxtech</t>
  </si>
  <si>
    <t>NYL3010500BK0</t>
  </si>
  <si>
    <t>link</t>
  </si>
  <si>
    <t>N/A</t>
  </si>
  <si>
    <t>Not Yet Ordered</t>
  </si>
  <si>
    <t>Shoulder bearings</t>
  </si>
  <si>
    <t>JSB</t>
  </si>
  <si>
    <t>6807-2RS</t>
  </si>
  <si>
    <t>Arm</t>
  </si>
  <si>
    <t>Gearbox</t>
  </si>
  <si>
    <t>Nylon Filament</t>
  </si>
  <si>
    <t>MatterHackers</t>
  </si>
  <si>
    <t>M-JPL-F4EL</t>
  </si>
  <si>
    <t>Motor</t>
  </si>
  <si>
    <t>Nema 23 Stepper Motor</t>
  </si>
  <si>
    <t>Stepper Online</t>
  </si>
  <si>
    <t>23HS22-2804S</t>
  </si>
  <si>
    <t>Recieved</t>
  </si>
  <si>
    <t>Motor Controller</t>
  </si>
  <si>
    <t>Stepper Driver</t>
  </si>
  <si>
    <t>Digi-Key</t>
  </si>
  <si>
    <t>1460-1250-ND</t>
  </si>
  <si>
    <t>Fasteners</t>
  </si>
  <si>
    <t>Metric Bolts and Nuts</t>
  </si>
  <si>
    <t>Amazon</t>
  </si>
  <si>
    <t>Shafts</t>
  </si>
  <si>
    <t>5mm hexagonal shaft</t>
  </si>
  <si>
    <t>McMaster-Carr</t>
  </si>
  <si>
    <t>6512K11</t>
  </si>
  <si>
    <t>Manufacturing</t>
  </si>
  <si>
    <t>Hardened Nozzle</t>
  </si>
  <si>
    <t>Assembly</t>
  </si>
  <si>
    <t>3/4" 1/4-20 Allen Screws</t>
  </si>
  <si>
    <t>bolts</t>
  </si>
  <si>
    <t>Total Cost ($):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</si>
</sst>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2.0"/>
      <color rgb="FF222222"/>
      <name val="Times New Roman"/>
    </font>
    <font>
      <u/>
      <sz val="12.0"/>
      <color rgb="FF1155CC"/>
      <name val="Times New Roman"/>
    </font>
    <font>
      <sz val="12.0"/>
      <color rgb="FF000000"/>
      <name val="Times New Roman"/>
    </font>
    <font>
      <sz val="12.0"/>
      <color rgb="FF21293C"/>
      <name val="Times New Roman"/>
    </font>
    <font>
      <sz val="12.0"/>
      <color rgb="FF444444"/>
      <name val="Times New Roman"/>
    </font>
    <font>
      <u/>
      <sz val="12.0"/>
      <color rgb="FF1155CC"/>
      <name val="Times New Roman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</fills>
  <borders count="14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3" fillId="2" fontId="1" numFmtId="0" xfId="0" applyAlignment="1" applyBorder="1" applyFont="1">
      <alignment horizontal="center" readingOrder="0"/>
    </xf>
    <xf borderId="0" fillId="0" fontId="2" numFmtId="0" xfId="0" applyFont="1"/>
    <xf borderId="4" fillId="2" fontId="1" numFmtId="0" xfId="0" applyAlignment="1" applyBorder="1" applyFont="1">
      <alignment horizontal="center" readingOrder="0" vertical="center"/>
    </xf>
    <xf borderId="5" fillId="2" fontId="2" numFmtId="0" xfId="0" applyBorder="1" applyFont="1"/>
    <xf borderId="6" fillId="2" fontId="2" numFmtId="0" xfId="0" applyBorder="1" applyFont="1"/>
    <xf borderId="7" fillId="0" fontId="3" numFmtId="0" xfId="0" applyBorder="1" applyFont="1"/>
    <xf borderId="5" fillId="3" fontId="2" numFmtId="0" xfId="0" applyAlignment="1" applyBorder="1" applyFill="1" applyFont="1">
      <alignment readingOrder="0"/>
    </xf>
    <xf borderId="5" fillId="3" fontId="4" numFmtId="0" xfId="0" applyAlignment="1" applyBorder="1" applyFont="1">
      <alignment readingOrder="0"/>
    </xf>
    <xf borderId="5" fillId="3" fontId="5" numFmtId="0" xfId="0" applyAlignment="1" applyBorder="1" applyFont="1">
      <alignment readingOrder="0"/>
    </xf>
    <xf borderId="6" fillId="3" fontId="2" numFmtId="0" xfId="0" applyAlignment="1" applyBorder="1" applyFont="1">
      <alignment readingOrder="0"/>
    </xf>
    <xf borderId="8" fillId="0" fontId="3" numFmtId="0" xfId="0" applyBorder="1" applyFont="1"/>
    <xf borderId="5" fillId="3" fontId="6" numFmtId="0" xfId="0" applyAlignment="1" applyBorder="1" applyFont="1">
      <alignment horizontal="left" readingOrder="0"/>
    </xf>
    <xf borderId="5" fillId="3" fontId="7" numFmtId="0" xfId="0" applyAlignment="1" applyBorder="1" applyFont="1">
      <alignment readingOrder="0"/>
    </xf>
    <xf borderId="5" fillId="3" fontId="8" numFmtId="0" xfId="0" applyAlignment="1" applyBorder="1" applyFont="1">
      <alignment horizontal="left" readingOrder="0" vertical="top"/>
    </xf>
    <xf borderId="5" fillId="3" fontId="6" numFmtId="0" xfId="0" applyAlignment="1" applyBorder="1" applyFont="1">
      <alignment horizontal="left" readingOrder="0" shrinkToFit="0" wrapText="0"/>
    </xf>
    <xf borderId="9" fillId="0" fontId="3" numFmtId="0" xfId="0" applyBorder="1" applyFont="1"/>
    <xf borderId="10" fillId="3" fontId="2" numFmtId="0" xfId="0" applyAlignment="1" applyBorder="1" applyFont="1">
      <alignment readingOrder="0"/>
    </xf>
    <xf borderId="10" fillId="3" fontId="9" numFmtId="0" xfId="0" applyAlignment="1" applyBorder="1" applyFont="1">
      <alignment readingOrder="0"/>
    </xf>
    <xf borderId="11" fillId="3" fontId="2" numFmtId="0" xfId="0" applyAlignment="1" applyBorder="1" applyFont="1">
      <alignment readingOrder="0"/>
    </xf>
    <xf borderId="12" fillId="2" fontId="10" numFmtId="0" xfId="0" applyAlignment="1" applyBorder="1" applyFont="1">
      <alignment readingOrder="0"/>
    </xf>
    <xf borderId="13" fillId="3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amazon.com/Micro-Swiss-HW-NOZ-MK8-04-Resistant-Nozzles-Makerbot/dp/B01BDL4MXA" TargetMode="External"/><Relationship Id="rId10" Type="http://schemas.openxmlformats.org/officeDocument/2006/relationships/hyperlink" Target="https://www.amazon.com/Micro-Swiss-HW-NOZ-MK8-04-Resistant-Nozzles-Makerbot/dp/B01BDL4MXA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www.amazon.com/Micro-Swiss-HW-NOZ-MK8-04-Resistant-Nozzles-Makerbot/dp/B01BDL4MXA" TargetMode="External"/><Relationship Id="rId1" Type="http://schemas.openxmlformats.org/officeDocument/2006/relationships/hyperlink" Target="https://www.3dxtech.com/product/carbonx-pa6-cf/" TargetMode="External"/><Relationship Id="rId2" Type="http://schemas.openxmlformats.org/officeDocument/2006/relationships/hyperlink" Target="https://www.amazon.com/6807-2RS-rubber-bearing-6807-rs-bearings/dp/B00VD3RYJS" TargetMode="External"/><Relationship Id="rId3" Type="http://schemas.openxmlformats.org/officeDocument/2006/relationships/hyperlink" Target="https://www.3dxtech.com/product/carbonx-pa6-cf/" TargetMode="External"/><Relationship Id="rId4" Type="http://schemas.openxmlformats.org/officeDocument/2006/relationships/hyperlink" Target="https://www.matterhackers.com/store/l/pro-series-nylon/sk/MJPLF4EL" TargetMode="External"/><Relationship Id="rId9" Type="http://schemas.openxmlformats.org/officeDocument/2006/relationships/hyperlink" Target="https://www.mcmaster.com/hex-shafts/low-carbon-steel-hex-bars/" TargetMode="External"/><Relationship Id="rId5" Type="http://schemas.openxmlformats.org/officeDocument/2006/relationships/hyperlink" Target="https://www.omc-stepperonline.com/nema-23-bipolar-1-8deg-1-26nm-178-4oz-in-2-8a-2-5v-57x57x56mm-4-wires.html?search=23hs22-2804s" TargetMode="External"/><Relationship Id="rId6" Type="http://schemas.openxmlformats.org/officeDocument/2006/relationships/hyperlink" Target="https://www.digikey.com/en/products/detail/trinamic-motion-control-gmbh/TMC5160-BOB/8440397?s=N4IgTCBcDaIIwBYBsAGAtHMBWdA5AIiALoC%2BQA" TargetMode="External"/><Relationship Id="rId7" Type="http://schemas.openxmlformats.org/officeDocument/2006/relationships/hyperlink" Target="https://www.amazon.com/Kwokker-Stainless-Washers-Assortment-Professional/dp/B07K141VFD/ref=sr_1_11?crid=1A7H6CK9EHLCS&amp;keywords=metric%2Bscrews%2Band%2Bnuts%2Bassortment&amp;qid=1638145169&amp;s=industrial&amp;sprefix=Metric%2Bscrews%2Ba%2Cindustrial%2C196&amp;sr=1-11&amp;th=1" TargetMode="External"/><Relationship Id="rId8" Type="http://schemas.openxmlformats.org/officeDocument/2006/relationships/hyperlink" Target="https://www.mcmaster.com/6512K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14"/>
    <col customWidth="1" min="2" max="2" width="10.71"/>
    <col customWidth="1" min="3" max="3" width="28.29"/>
    <col customWidth="1" min="4" max="4" width="5.29"/>
    <col customWidth="1" min="5" max="5" width="15.29"/>
    <col customWidth="1" min="6" max="6" width="18.14"/>
    <col customWidth="1" min="7" max="7" width="13.0"/>
    <col customWidth="1" min="8" max="8" width="12.29"/>
    <col customWidth="1" min="9" max="9" width="7.29"/>
    <col customWidth="1" min="10" max="10" width="12.29"/>
    <col customWidth="1" min="11" max="11" width="16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/>
    </row>
    <row r="2">
      <c r="A2" s="5" t="s">
        <v>11</v>
      </c>
      <c r="B2" s="6"/>
      <c r="C2" s="6"/>
      <c r="D2" s="6"/>
      <c r="E2" s="6"/>
      <c r="F2" s="6"/>
      <c r="G2" s="6"/>
      <c r="H2" s="6"/>
      <c r="I2" s="6"/>
      <c r="J2" s="6"/>
      <c r="K2" s="7"/>
      <c r="L2" s="4"/>
    </row>
    <row r="3">
      <c r="A3" s="8"/>
      <c r="B3" s="9">
        <v>1.0</v>
      </c>
      <c r="C3" s="9" t="s">
        <v>12</v>
      </c>
      <c r="D3" s="9">
        <v>1.0</v>
      </c>
      <c r="E3" s="9" t="s">
        <v>13</v>
      </c>
      <c r="F3" s="10" t="s">
        <v>14</v>
      </c>
      <c r="G3" s="11" t="s">
        <v>15</v>
      </c>
      <c r="H3" s="9">
        <f>58*D3</f>
        <v>58</v>
      </c>
      <c r="I3" s="9">
        <v>10.0</v>
      </c>
      <c r="J3" s="9" t="s">
        <v>16</v>
      </c>
      <c r="K3" s="12" t="s">
        <v>17</v>
      </c>
      <c r="L3" s="4"/>
    </row>
    <row r="4">
      <c r="A4" s="13"/>
      <c r="B4" s="9">
        <v>2.0</v>
      </c>
      <c r="C4" s="14" t="s">
        <v>18</v>
      </c>
      <c r="D4" s="9">
        <v>2.0</v>
      </c>
      <c r="E4" s="14" t="s">
        <v>19</v>
      </c>
      <c r="F4" s="9" t="s">
        <v>20</v>
      </c>
      <c r="G4" s="11" t="s">
        <v>15</v>
      </c>
      <c r="H4" s="9">
        <f>5*D4</f>
        <v>10</v>
      </c>
      <c r="I4" s="9" t="s">
        <v>16</v>
      </c>
      <c r="J4" s="9" t="s">
        <v>16</v>
      </c>
      <c r="K4" s="12" t="s">
        <v>17</v>
      </c>
      <c r="L4" s="4"/>
    </row>
    <row r="5">
      <c r="A5" s="5" t="s">
        <v>21</v>
      </c>
      <c r="B5" s="6"/>
      <c r="C5" s="6"/>
      <c r="D5" s="6"/>
      <c r="E5" s="6"/>
      <c r="F5" s="6"/>
      <c r="G5" s="6"/>
      <c r="H5" s="6"/>
      <c r="I5" s="6"/>
      <c r="J5" s="6"/>
      <c r="K5" s="7"/>
      <c r="L5" s="4"/>
    </row>
    <row r="6">
      <c r="A6" s="13"/>
      <c r="B6" s="9">
        <v>1.0</v>
      </c>
      <c r="C6" s="9" t="s">
        <v>12</v>
      </c>
      <c r="D6" s="9">
        <v>1.0</v>
      </c>
      <c r="E6" s="9" t="s">
        <v>13</v>
      </c>
      <c r="F6" s="10" t="s">
        <v>14</v>
      </c>
      <c r="G6" s="11" t="s">
        <v>15</v>
      </c>
      <c r="H6" s="9">
        <f>54*D6</f>
        <v>54</v>
      </c>
      <c r="I6" s="9">
        <v>6.0</v>
      </c>
      <c r="J6" s="9" t="s">
        <v>16</v>
      </c>
      <c r="K6" s="12" t="s">
        <v>17</v>
      </c>
      <c r="L6" s="4"/>
    </row>
    <row r="7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7"/>
      <c r="L7" s="4"/>
    </row>
    <row r="8">
      <c r="A8" s="13"/>
      <c r="B8" s="9">
        <v>3.0</v>
      </c>
      <c r="C8" s="9" t="s">
        <v>23</v>
      </c>
      <c r="D8" s="9">
        <v>1.0</v>
      </c>
      <c r="E8" s="9" t="s">
        <v>24</v>
      </c>
      <c r="F8" s="9" t="s">
        <v>25</v>
      </c>
      <c r="G8" s="11" t="s">
        <v>15</v>
      </c>
      <c r="H8" s="9">
        <f>44*D8</f>
        <v>44</v>
      </c>
      <c r="I8" s="9">
        <v>6.0</v>
      </c>
      <c r="J8" s="9" t="s">
        <v>16</v>
      </c>
      <c r="K8" s="12" t="s">
        <v>17</v>
      </c>
      <c r="L8" s="4"/>
    </row>
    <row r="9">
      <c r="A9" s="5" t="s">
        <v>26</v>
      </c>
      <c r="B9" s="6"/>
      <c r="C9" s="6"/>
      <c r="D9" s="6"/>
      <c r="E9" s="6"/>
      <c r="F9" s="6"/>
      <c r="G9" s="6"/>
      <c r="H9" s="6"/>
      <c r="I9" s="6"/>
      <c r="J9" s="6"/>
      <c r="K9" s="7"/>
      <c r="L9" s="4"/>
    </row>
    <row r="10">
      <c r="A10" s="13"/>
      <c r="B10" s="9">
        <v>4.0</v>
      </c>
      <c r="C10" s="9" t="s">
        <v>27</v>
      </c>
      <c r="D10" s="9">
        <v>1.0</v>
      </c>
      <c r="E10" s="9" t="s">
        <v>28</v>
      </c>
      <c r="F10" s="15" t="s">
        <v>29</v>
      </c>
      <c r="G10" s="11" t="s">
        <v>15</v>
      </c>
      <c r="H10" s="9">
        <f>20*D10</f>
        <v>20</v>
      </c>
      <c r="I10" s="9" t="s">
        <v>16</v>
      </c>
      <c r="J10" s="9" t="s">
        <v>16</v>
      </c>
      <c r="K10" s="12" t="s">
        <v>30</v>
      </c>
      <c r="L10" s="4"/>
    </row>
    <row r="11">
      <c r="A11" s="5" t="s">
        <v>31</v>
      </c>
      <c r="B11" s="6"/>
      <c r="C11" s="6"/>
      <c r="D11" s="6"/>
      <c r="E11" s="6"/>
      <c r="F11" s="6"/>
      <c r="G11" s="6"/>
      <c r="H11" s="6"/>
      <c r="I11" s="6"/>
      <c r="J11" s="6"/>
      <c r="K11" s="7"/>
      <c r="L11" s="4"/>
    </row>
    <row r="12">
      <c r="A12" s="13"/>
      <c r="B12" s="9">
        <v>5.0</v>
      </c>
      <c r="C12" s="9" t="s">
        <v>32</v>
      </c>
      <c r="D12" s="9">
        <v>1.0</v>
      </c>
      <c r="E12" s="9" t="s">
        <v>33</v>
      </c>
      <c r="F12" s="16" t="s">
        <v>34</v>
      </c>
      <c r="G12" s="11" t="s">
        <v>15</v>
      </c>
      <c r="H12" s="9">
        <f>21*D12</f>
        <v>21</v>
      </c>
      <c r="I12" s="9" t="s">
        <v>16</v>
      </c>
      <c r="J12" s="9" t="s">
        <v>16</v>
      </c>
      <c r="K12" s="12" t="s">
        <v>17</v>
      </c>
      <c r="L12" s="4"/>
    </row>
    <row r="13">
      <c r="A13" s="5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7"/>
      <c r="L13" s="4"/>
    </row>
    <row r="14">
      <c r="A14" s="13"/>
      <c r="B14" s="9">
        <v>6.0</v>
      </c>
      <c r="C14" s="9" t="s">
        <v>36</v>
      </c>
      <c r="D14" s="9">
        <v>1.0</v>
      </c>
      <c r="E14" s="9" t="s">
        <v>37</v>
      </c>
      <c r="F14" s="9" t="s">
        <v>16</v>
      </c>
      <c r="G14" s="11" t="s">
        <v>15</v>
      </c>
      <c r="H14" s="9">
        <f>23*D14</f>
        <v>23</v>
      </c>
      <c r="I14" s="9" t="s">
        <v>16</v>
      </c>
      <c r="J14" s="9" t="s">
        <v>16</v>
      </c>
      <c r="K14" s="12" t="s">
        <v>17</v>
      </c>
      <c r="L14" s="4"/>
    </row>
    <row r="15">
      <c r="A15" s="5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7"/>
      <c r="L15" s="4"/>
    </row>
    <row r="16">
      <c r="A16" s="13"/>
      <c r="B16" s="9">
        <v>7.0</v>
      </c>
      <c r="C16" s="9" t="s">
        <v>39</v>
      </c>
      <c r="D16" s="9">
        <v>1.0</v>
      </c>
      <c r="E16" s="9" t="s">
        <v>40</v>
      </c>
      <c r="F16" s="17" t="s">
        <v>41</v>
      </c>
      <c r="G16" s="11" t="s">
        <v>15</v>
      </c>
      <c r="H16" s="9">
        <f>2.5*D16</f>
        <v>2.5</v>
      </c>
      <c r="I16" s="9" t="s">
        <v>16</v>
      </c>
      <c r="J16" s="9" t="s">
        <v>16</v>
      </c>
      <c r="K16" s="12" t="s">
        <v>17</v>
      </c>
      <c r="L16" s="4"/>
    </row>
    <row r="17">
      <c r="A17" s="5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7"/>
      <c r="L17" s="4"/>
    </row>
    <row r="18">
      <c r="A18" s="13"/>
      <c r="B18" s="9">
        <v>8.0</v>
      </c>
      <c r="C18" s="9" t="s">
        <v>43</v>
      </c>
      <c r="D18" s="9">
        <v>1.0</v>
      </c>
      <c r="E18" s="9" t="s">
        <v>37</v>
      </c>
      <c r="F18" s="9" t="s">
        <v>16</v>
      </c>
      <c r="G18" s="11" t="s">
        <v>15</v>
      </c>
      <c r="H18" s="9">
        <f>15*D18</f>
        <v>15</v>
      </c>
      <c r="I18" s="9" t="s">
        <v>16</v>
      </c>
      <c r="J18" s="9" t="s">
        <v>16</v>
      </c>
      <c r="K18" s="12" t="s">
        <v>17</v>
      </c>
      <c r="L18" s="4"/>
    </row>
    <row r="19">
      <c r="A19" s="5" t="s">
        <v>44</v>
      </c>
      <c r="B19" s="6"/>
      <c r="C19" s="6"/>
      <c r="D19" s="6"/>
      <c r="E19" s="6"/>
      <c r="F19" s="6"/>
      <c r="G19" s="6"/>
      <c r="H19" s="6"/>
      <c r="I19" s="6"/>
      <c r="J19" s="6"/>
      <c r="K19" s="7"/>
    </row>
    <row r="20">
      <c r="A20" s="8"/>
      <c r="B20" s="9">
        <v>9.0</v>
      </c>
      <c r="C20" s="9" t="s">
        <v>45</v>
      </c>
      <c r="D20" s="9">
        <v>25.0</v>
      </c>
      <c r="E20" s="9" t="s">
        <v>40</v>
      </c>
      <c r="F20" s="9" t="s">
        <v>16</v>
      </c>
      <c r="G20" s="11" t="s">
        <v>15</v>
      </c>
      <c r="H20" s="9">
        <f>3.06*D20</f>
        <v>76.5</v>
      </c>
      <c r="I20" s="9" t="s">
        <v>16</v>
      </c>
      <c r="J20" s="9" t="s">
        <v>16</v>
      </c>
      <c r="K20" s="12" t="s">
        <v>17</v>
      </c>
    </row>
    <row r="21">
      <c r="A21" s="18"/>
      <c r="B21" s="19">
        <v>10.0</v>
      </c>
      <c r="C21" s="19" t="s">
        <v>46</v>
      </c>
      <c r="D21" s="19">
        <v>25.0</v>
      </c>
      <c r="E21" s="19" t="s">
        <v>40</v>
      </c>
      <c r="F21" s="19" t="s">
        <v>16</v>
      </c>
      <c r="G21" s="20" t="s">
        <v>15</v>
      </c>
      <c r="H21" s="19">
        <f>2.5*D21</f>
        <v>62.5</v>
      </c>
      <c r="I21" s="19" t="s">
        <v>16</v>
      </c>
      <c r="J21" s="19" t="s">
        <v>16</v>
      </c>
      <c r="K21" s="21" t="s">
        <v>17</v>
      </c>
    </row>
    <row r="24">
      <c r="G24" s="22" t="s">
        <v>47</v>
      </c>
      <c r="H24" s="23">
        <f>SUM(H7:H22)</f>
        <v>264.5</v>
      </c>
    </row>
  </sheetData>
  <mergeCells count="9">
    <mergeCell ref="A15:A16"/>
    <mergeCell ref="A17:A18"/>
    <mergeCell ref="A2:A4"/>
    <mergeCell ref="A5:A6"/>
    <mergeCell ref="A19:A21"/>
    <mergeCell ref="A7:A8"/>
    <mergeCell ref="A9:A10"/>
    <mergeCell ref="A11:A12"/>
    <mergeCell ref="A13:A14"/>
  </mergeCells>
  <hyperlinks>
    <hyperlink r:id="rId1" ref="G3"/>
    <hyperlink r:id="rId2" ref="G4"/>
    <hyperlink r:id="rId3" ref="G6"/>
    <hyperlink r:id="rId4" ref="G8"/>
    <hyperlink r:id="rId5" ref="G10"/>
    <hyperlink r:id="rId6" ref="G12"/>
    <hyperlink r:id="rId7" ref="G14"/>
    <hyperlink r:id="rId8" ref="F16"/>
    <hyperlink r:id="rId9" ref="G16"/>
    <hyperlink r:id="rId10" ref="G18"/>
    <hyperlink r:id="rId11" ref="G20"/>
    <hyperlink r:id="rId12" ref="G21"/>
  </hyperlinks>
  <drawing r:id="rId13"/>
</worksheet>
</file>